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Budget\2016-2017\"/>
    </mc:Choice>
  </mc:AlternateContent>
  <bookViews>
    <workbookView xWindow="0" yWindow="0" windowWidth="15480" windowHeight="853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Sheet1!$A$1:$L$88</definedName>
  </definedNames>
  <calcPr calcId="152511"/>
</workbook>
</file>

<file path=xl/calcChain.xml><?xml version="1.0" encoding="utf-8"?>
<calcChain xmlns="http://schemas.openxmlformats.org/spreadsheetml/2006/main">
  <c r="I20" i="1" l="1"/>
  <c r="I11" i="1" l="1"/>
  <c r="I24" i="1" l="1"/>
  <c r="I75" i="1"/>
  <c r="I66" i="1"/>
  <c r="I59" i="1" l="1"/>
  <c r="F55" i="1" l="1"/>
  <c r="I73" i="1" l="1"/>
  <c r="I23" i="1" l="1"/>
  <c r="I25" i="1"/>
  <c r="I71" i="1" l="1"/>
  <c r="I14" i="1" l="1"/>
  <c r="E78" i="1" l="1"/>
  <c r="E55" i="1"/>
  <c r="E85" i="1" s="1"/>
  <c r="D85" i="1"/>
  <c r="D87" i="1" s="1"/>
  <c r="D29" i="1"/>
  <c r="D32" i="1" s="1"/>
  <c r="D34" i="1" s="1"/>
  <c r="B55" i="1"/>
  <c r="B87" i="1" s="1"/>
  <c r="B29" i="1"/>
  <c r="B32" i="1" s="1"/>
  <c r="B34" i="1" s="1"/>
  <c r="F78" i="1" l="1"/>
  <c r="F85" i="1" s="1"/>
  <c r="F87" i="1" s="1"/>
  <c r="G85" i="1"/>
  <c r="G87" i="1" s="1"/>
  <c r="H85" i="1"/>
  <c r="H87" i="1" s="1"/>
  <c r="G29" i="1"/>
  <c r="G32" i="1" s="1"/>
  <c r="G34" i="1" s="1"/>
  <c r="H29" i="1"/>
  <c r="H32" i="1" s="1"/>
  <c r="H34" i="1" s="1"/>
  <c r="F29" i="1"/>
  <c r="F32" i="1" s="1"/>
  <c r="F34" i="1" s="1"/>
  <c r="I8" i="1" l="1"/>
  <c r="I9" i="1"/>
  <c r="I10" i="1"/>
  <c r="I12" i="1"/>
  <c r="I13" i="1"/>
  <c r="I15" i="1"/>
  <c r="I16" i="1"/>
  <c r="I17" i="1"/>
  <c r="I18" i="1"/>
  <c r="I19" i="1"/>
  <c r="I21" i="1"/>
  <c r="I22" i="1"/>
  <c r="I26" i="1"/>
  <c r="I27" i="1"/>
  <c r="I28" i="1"/>
  <c r="I30" i="1"/>
  <c r="I31" i="1"/>
  <c r="I33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60" i="1"/>
  <c r="I61" i="1"/>
  <c r="I62" i="1"/>
  <c r="I63" i="1"/>
  <c r="I64" i="1"/>
  <c r="I65" i="1"/>
  <c r="I67" i="1"/>
  <c r="I68" i="1"/>
  <c r="I69" i="1"/>
  <c r="I70" i="1"/>
  <c r="I72" i="1"/>
  <c r="I74" i="1"/>
  <c r="I76" i="1"/>
  <c r="I77" i="1"/>
  <c r="I79" i="1"/>
  <c r="I80" i="1"/>
  <c r="I81" i="1"/>
  <c r="I82" i="1"/>
  <c r="I83" i="1"/>
  <c r="I84" i="1"/>
  <c r="I86" i="1"/>
  <c r="I7" i="1"/>
  <c r="I29" i="1" l="1"/>
  <c r="I32" i="1" s="1"/>
  <c r="I34" i="1" s="1"/>
  <c r="C55" i="1"/>
  <c r="C85" i="1" s="1"/>
  <c r="C29" i="1" l="1"/>
  <c r="C32" i="1" s="1"/>
  <c r="C34" i="1" s="1"/>
  <c r="E29" i="1"/>
  <c r="E32" i="1" s="1"/>
  <c r="E34" i="1" s="1"/>
  <c r="C87" i="1" l="1"/>
  <c r="I78" i="1"/>
  <c r="I85" i="1" s="1"/>
  <c r="I87" i="1" s="1"/>
  <c r="E87" i="1" l="1"/>
</calcChain>
</file>

<file path=xl/comments1.xml><?xml version="1.0" encoding="utf-8"?>
<comments xmlns="http://schemas.openxmlformats.org/spreadsheetml/2006/main">
  <authors>
    <author>Cindy</author>
  </authors>
  <commentList>
    <comment ref="A8" authorId="0" shapeId="0">
      <text>
        <r>
          <rPr>
            <b/>
            <sz val="9"/>
            <color indexed="81"/>
            <rFont val="Tahoma"/>
            <family val="2"/>
          </rPr>
          <t>Cindy:</t>
        </r>
        <r>
          <rPr>
            <sz val="9"/>
            <color indexed="81"/>
            <rFont val="Tahoma"/>
            <family val="2"/>
          </rPr>
          <t xml:space="preserve">
Including Backlands</t>
        </r>
      </text>
    </comment>
  </commentList>
</comments>
</file>

<file path=xl/sharedStrings.xml><?xml version="1.0" encoding="utf-8"?>
<sst xmlns="http://schemas.openxmlformats.org/spreadsheetml/2006/main" count="108" uniqueCount="90">
  <si>
    <t>Description</t>
  </si>
  <si>
    <t>Operational income</t>
  </si>
  <si>
    <t>Precept</t>
  </si>
  <si>
    <t>Agency Services</t>
  </si>
  <si>
    <t>Burials</t>
  </si>
  <si>
    <t>Miscellaneous</t>
  </si>
  <si>
    <t>Donations</t>
  </si>
  <si>
    <t>Sports Pavilion - income</t>
  </si>
  <si>
    <t>Refunds</t>
  </si>
  <si>
    <t>Operational Expenditure</t>
  </si>
  <si>
    <t>General Admin</t>
  </si>
  <si>
    <t>Audit Fees</t>
  </si>
  <si>
    <t>Streets</t>
  </si>
  <si>
    <t>Grass</t>
  </si>
  <si>
    <t>Allotments</t>
  </si>
  <si>
    <t>Recreation Ground</t>
  </si>
  <si>
    <t>General Maintenance</t>
  </si>
  <si>
    <t>Section 137</t>
  </si>
  <si>
    <t>Bank Interest/Charges</t>
  </si>
  <si>
    <t>Sports Pavilion running costs</t>
  </si>
  <si>
    <t xml:space="preserve">Contingency </t>
  </si>
  <si>
    <t>Assets</t>
  </si>
  <si>
    <t>Projects</t>
  </si>
  <si>
    <t>Savings into Reserve</t>
  </si>
  <si>
    <t xml:space="preserve">          Insurance</t>
  </si>
  <si>
    <t xml:space="preserve">          Subscriptions</t>
  </si>
  <si>
    <t xml:space="preserve">          Misc</t>
  </si>
  <si>
    <t xml:space="preserve">          Rates </t>
  </si>
  <si>
    <t xml:space="preserve">          Gas</t>
  </si>
  <si>
    <t xml:space="preserve">          Electric</t>
  </si>
  <si>
    <t xml:space="preserve">          Water</t>
  </si>
  <si>
    <t xml:space="preserve">          General Maintenance</t>
  </si>
  <si>
    <t xml:space="preserve">          Stationery/postage</t>
  </si>
  <si>
    <t>Play area refurbishment</t>
  </si>
  <si>
    <t>Backlands water</t>
  </si>
  <si>
    <t>Parish Communications</t>
  </si>
  <si>
    <t>Allotments water</t>
  </si>
  <si>
    <t>VAT</t>
  </si>
  <si>
    <t>Total Including VAT</t>
  </si>
  <si>
    <t>CLP</t>
  </si>
  <si>
    <t xml:space="preserve">Allotments </t>
  </si>
  <si>
    <t>Cemetery Paddock</t>
  </si>
  <si>
    <t>Backlands Grazing</t>
  </si>
  <si>
    <t>Salary/Clerk costs</t>
  </si>
  <si>
    <t xml:space="preserve">Interest </t>
  </si>
  <si>
    <t>£</t>
  </si>
  <si>
    <t>Budget 2015/2016</t>
  </si>
  <si>
    <t>Road Safety Reserves</t>
  </si>
  <si>
    <t>Play area refurbishment- Reserves</t>
  </si>
  <si>
    <t>Estates - Reserves</t>
  </si>
  <si>
    <t>Election - Reserves</t>
  </si>
  <si>
    <t>RFO Costs</t>
  </si>
  <si>
    <t>Play area maintenance</t>
  </si>
  <si>
    <t>Drainage &amp; Estates</t>
  </si>
  <si>
    <t>Road Safety</t>
  </si>
  <si>
    <t>Elections</t>
  </si>
  <si>
    <t>Chairman's fund</t>
  </si>
  <si>
    <t>Previous Year</t>
  </si>
  <si>
    <t>Sub-Total (NET)</t>
  </si>
  <si>
    <t>Add VAT refund</t>
  </si>
  <si>
    <t xml:space="preserve">Add VAT  </t>
  </si>
  <si>
    <t>SUB-Total (GROSS) a/c 01263448</t>
  </si>
  <si>
    <t>Flood Group Interest a/c 54774668</t>
  </si>
  <si>
    <t>GRAND TOTAL (GROSS)</t>
  </si>
  <si>
    <t>Total (ex. VAT)</t>
  </si>
  <si>
    <t>VAT adjustment</t>
  </si>
  <si>
    <t>Backlands grazing</t>
  </si>
  <si>
    <t>Cemetery (burials)</t>
  </si>
  <si>
    <t>Elections - MAY</t>
  </si>
  <si>
    <t>Watchfield Parish Council Budget Vs Actual 2016-2017</t>
  </si>
  <si>
    <t>Year ending 31 Mar 2017</t>
  </si>
  <si>
    <t>Actual 2015/2016</t>
  </si>
  <si>
    <t>Budget 2016/2017</t>
  </si>
  <si>
    <t>Actual Q1 2016/2017</t>
  </si>
  <si>
    <t>Actual Q2 2016/2017</t>
  </si>
  <si>
    <t>Actual Q3 2016/2017</t>
  </si>
  <si>
    <t>Actual Q4 2016/2017</t>
  </si>
  <si>
    <t>TOTAL 2016/2017</t>
  </si>
  <si>
    <t>CTRS grant</t>
  </si>
  <si>
    <t>Grass cutting</t>
  </si>
  <si>
    <t>Cemetry Consecretion</t>
  </si>
  <si>
    <t xml:space="preserve">          Mileage/Website</t>
  </si>
  <si>
    <t>Queens 90th Birthday</t>
  </si>
  <si>
    <t>Queens 90th B.day</t>
  </si>
  <si>
    <t>Resilient Communities Grant SSE</t>
  </si>
  <si>
    <t>NHBS Grant</t>
  </si>
  <si>
    <t xml:space="preserve">          Payroll</t>
  </si>
  <si>
    <t>Section 106 Adult Fitness</t>
  </si>
  <si>
    <t>Section 106</t>
  </si>
  <si>
    <t>NHBS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</si>
</sst>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4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sz val="14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name val="Calibri"/>
      <family val="2"/>
    </font>
    <font>
      <i/>
      <sz val="14"/>
      <color theme="1"/>
      <name val="Calibri"/>
      <family val="2"/>
      <scheme val="minor"/>
    </font>
    <font>
      <i/>
      <sz val="14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6"/>
      <name val="Calibri"/>
      <family val="2"/>
    </font>
    <font>
      <sz val="11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6" fillId="0" borderId="0" xfId="0" applyFont="1"/>
    <xf numFmtId="0" fontId="8" fillId="0" borderId="0" xfId="0" applyFont="1"/>
    <xf numFmtId="0" fontId="11" fillId="0" borderId="0" xfId="0" applyFont="1"/>
    <xf numFmtId="0" fontId="10" fillId="0" borderId="7" xfId="0" applyFont="1" applyBorder="1"/>
    <xf numFmtId="4" fontId="0" fillId="0" borderId="0" xfId="0" applyNumberFormat="1"/>
    <xf numFmtId="0" fontId="2" fillId="0" borderId="0" xfId="0" applyFont="1"/>
    <xf numFmtId="0" fontId="5" fillId="0" borderId="5" xfId="0" applyFont="1" applyBorder="1"/>
    <xf numFmtId="0" fontId="12" fillId="0" borderId="0" xfId="0" applyFont="1"/>
    <xf numFmtId="0" fontId="5" fillId="0" borderId="6" xfId="0" applyFont="1" applyBorder="1"/>
    <xf numFmtId="0" fontId="13" fillId="0" borderId="0" xfId="0" applyFont="1"/>
    <xf numFmtId="0" fontId="2" fillId="0" borderId="0" xfId="0" applyFont="1" applyBorder="1"/>
    <xf numFmtId="0" fontId="0" fillId="0" borderId="0" xfId="0" applyFont="1"/>
    <xf numFmtId="0" fontId="5" fillId="0" borderId="7" xfId="0" applyFont="1" applyBorder="1"/>
    <xf numFmtId="0" fontId="5" fillId="2" borderId="2" xfId="0" applyFont="1" applyFill="1" applyBorder="1"/>
    <xf numFmtId="4" fontId="5" fillId="3" borderId="3" xfId="0" applyNumberFormat="1" applyFont="1" applyFill="1" applyBorder="1" applyAlignment="1">
      <alignment horizontal="center" wrapText="1"/>
    </xf>
    <xf numFmtId="4" fontId="7" fillId="0" borderId="0" xfId="0" applyNumberFormat="1" applyFont="1" applyAlignment="1">
      <alignment wrapText="1"/>
    </xf>
    <xf numFmtId="4" fontId="13" fillId="0" borderId="0" xfId="0" applyNumberFormat="1" applyFont="1"/>
    <xf numFmtId="4" fontId="7" fillId="0" borderId="0" xfId="0" applyNumberFormat="1" applyFont="1" applyAlignment="1">
      <alignment horizontal="center"/>
    </xf>
    <xf numFmtId="4" fontId="5" fillId="4" borderId="3" xfId="0" applyNumberFormat="1" applyFont="1" applyFill="1" applyBorder="1" applyAlignment="1">
      <alignment horizontal="center" wrapText="1"/>
    </xf>
    <xf numFmtId="4" fontId="7" fillId="4" borderId="3" xfId="0" applyNumberFormat="1" applyFont="1" applyFill="1" applyBorder="1" applyAlignment="1">
      <alignment horizontal="center"/>
    </xf>
    <xf numFmtId="4" fontId="7" fillId="4" borderId="1" xfId="0" applyNumberFormat="1" applyFont="1" applyFill="1" applyBorder="1"/>
    <xf numFmtId="4" fontId="13" fillId="4" borderId="1" xfId="0" applyNumberFormat="1" applyFont="1" applyFill="1" applyBorder="1"/>
    <xf numFmtId="4" fontId="9" fillId="4" borderId="2" xfId="0" applyNumberFormat="1" applyFont="1" applyFill="1" applyBorder="1"/>
    <xf numFmtId="4" fontId="7" fillId="4" borderId="1" xfId="0" applyNumberFormat="1" applyFont="1" applyFill="1" applyBorder="1" applyAlignment="1">
      <alignment wrapText="1"/>
    </xf>
    <xf numFmtId="4" fontId="13" fillId="4" borderId="3" xfId="0" applyNumberFormat="1" applyFont="1" applyFill="1" applyBorder="1" applyAlignment="1">
      <alignment horizontal="center"/>
    </xf>
    <xf numFmtId="4" fontId="13" fillId="4" borderId="4" xfId="0" applyNumberFormat="1" applyFont="1" applyFill="1" applyBorder="1"/>
    <xf numFmtId="4" fontId="13" fillId="4" borderId="3" xfId="0" applyNumberFormat="1" applyFont="1" applyFill="1" applyBorder="1"/>
    <xf numFmtId="4" fontId="13" fillId="4" borderId="1" xfId="0" applyNumberFormat="1" applyFont="1" applyFill="1" applyBorder="1" applyAlignment="1">
      <alignment horizontal="center"/>
    </xf>
    <xf numFmtId="4" fontId="15" fillId="4" borderId="1" xfId="0" applyNumberFormat="1" applyFont="1" applyFill="1" applyBorder="1" applyAlignment="1">
      <alignment horizontal="left"/>
    </xf>
    <xf numFmtId="4" fontId="13" fillId="4" borderId="2" xfId="0" applyNumberFormat="1" applyFont="1" applyFill="1" applyBorder="1"/>
    <xf numFmtId="4" fontId="13" fillId="4" borderId="0" xfId="0" applyNumberFormat="1" applyFont="1" applyFill="1" applyBorder="1"/>
    <xf numFmtId="4" fontId="5" fillId="4" borderId="2" xfId="0" applyNumberFormat="1" applyFont="1" applyFill="1" applyBorder="1"/>
    <xf numFmtId="4" fontId="7" fillId="3" borderId="3" xfId="0" applyNumberFormat="1" applyFont="1" applyFill="1" applyBorder="1" applyAlignment="1">
      <alignment horizontal="center" wrapText="1"/>
    </xf>
    <xf numFmtId="4" fontId="7" fillId="3" borderId="1" xfId="0" applyNumberFormat="1" applyFont="1" applyFill="1" applyBorder="1" applyAlignment="1">
      <alignment wrapText="1"/>
    </xf>
    <xf numFmtId="4" fontId="7" fillId="3" borderId="1" xfId="0" quotePrefix="1" applyNumberFormat="1" applyFont="1" applyFill="1" applyBorder="1" applyAlignment="1">
      <alignment wrapText="1"/>
    </xf>
    <xf numFmtId="4" fontId="7" fillId="3" borderId="4" xfId="0" applyNumberFormat="1" applyFont="1" applyFill="1" applyBorder="1" applyAlignment="1">
      <alignment wrapText="1"/>
    </xf>
    <xf numFmtId="4" fontId="9" fillId="3" borderId="2" xfId="0" applyNumberFormat="1" applyFont="1" applyFill="1" applyBorder="1"/>
    <xf numFmtId="4" fontId="7" fillId="3" borderId="0" xfId="0" applyNumberFormat="1" applyFont="1" applyFill="1" applyBorder="1"/>
    <xf numFmtId="4" fontId="9" fillId="3" borderId="6" xfId="0" applyNumberFormat="1" applyFont="1" applyFill="1" applyBorder="1"/>
    <xf numFmtId="4" fontId="7" fillId="3" borderId="0" xfId="0" applyNumberFormat="1" applyFont="1" applyFill="1" applyBorder="1" applyAlignment="1">
      <alignment wrapText="1"/>
    </xf>
    <xf numFmtId="4" fontId="7" fillId="3" borderId="0" xfId="0" applyNumberFormat="1" applyFont="1" applyFill="1" applyBorder="1" applyAlignment="1">
      <alignment horizontal="left" vertical="center" wrapText="1"/>
    </xf>
    <xf numFmtId="4" fontId="8" fillId="3" borderId="0" xfId="0" applyNumberFormat="1" applyFont="1" applyFill="1" applyBorder="1" applyAlignment="1">
      <alignment wrapText="1"/>
    </xf>
    <xf numFmtId="4" fontId="16" fillId="3" borderId="0" xfId="0" applyNumberFormat="1" applyFont="1" applyFill="1" applyBorder="1" applyAlignment="1">
      <alignment horizontal="left" wrapText="1"/>
    </xf>
    <xf numFmtId="4" fontId="7" fillId="3" borderId="0" xfId="0" applyNumberFormat="1" applyFont="1" applyFill="1" applyAlignment="1">
      <alignment wrapText="1"/>
    </xf>
    <xf numFmtId="4" fontId="10" fillId="3" borderId="2" xfId="0" applyNumberFormat="1" applyFont="1" applyFill="1" applyBorder="1"/>
    <xf numFmtId="4" fontId="13" fillId="3" borderId="3" xfId="0" applyNumberFormat="1" applyFont="1" applyFill="1" applyBorder="1" applyAlignment="1">
      <alignment horizontal="center"/>
    </xf>
    <xf numFmtId="4" fontId="13" fillId="3" borderId="1" xfId="0" applyNumberFormat="1" applyFont="1" applyFill="1" applyBorder="1"/>
    <xf numFmtId="4" fontId="13" fillId="3" borderId="4" xfId="0" applyNumberFormat="1" applyFont="1" applyFill="1" applyBorder="1"/>
    <xf numFmtId="4" fontId="13" fillId="3" borderId="3" xfId="0" applyNumberFormat="1" applyFont="1" applyFill="1" applyBorder="1"/>
    <xf numFmtId="4" fontId="13" fillId="3" borderId="1" xfId="0" applyNumberFormat="1" applyFont="1" applyFill="1" applyBorder="1" applyAlignment="1">
      <alignment horizontal="center"/>
    </xf>
    <xf numFmtId="4" fontId="15" fillId="3" borderId="1" xfId="0" applyNumberFormat="1" applyFont="1" applyFill="1" applyBorder="1" applyAlignment="1">
      <alignment horizontal="left"/>
    </xf>
    <xf numFmtId="4" fontId="13" fillId="3" borderId="2" xfId="0" applyNumberFormat="1" applyFont="1" applyFill="1" applyBorder="1"/>
    <xf numFmtId="4" fontId="13" fillId="3" borderId="0" xfId="0" applyNumberFormat="1" applyFont="1" applyFill="1"/>
    <xf numFmtId="4" fontId="5" fillId="3" borderId="2" xfId="0" applyNumberFormat="1" applyFont="1" applyFill="1" applyBorder="1"/>
    <xf numFmtId="4" fontId="7" fillId="5" borderId="1" xfId="0" applyNumberFormat="1" applyFont="1" applyFill="1" applyBorder="1" applyAlignment="1">
      <alignment wrapText="1"/>
    </xf>
    <xf numFmtId="0" fontId="5" fillId="6" borderId="0" xfId="0" applyFont="1" applyFill="1"/>
    <xf numFmtId="4" fontId="7" fillId="5" borderId="0" xfId="0" applyNumberFormat="1" applyFont="1" applyFill="1" applyBorder="1" applyAlignment="1">
      <alignment wrapText="1"/>
    </xf>
    <xf numFmtId="0" fontId="14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4" fontId="13" fillId="3" borderId="0" xfId="0" applyNumberFormat="1" applyFont="1" applyFill="1" applyBorder="1" applyAlignment="1">
      <alignment horizontal="center"/>
    </xf>
    <xf numFmtId="4" fontId="13" fillId="3" borderId="0" xfId="0" applyNumberFormat="1" applyFont="1" applyFill="1" applyBorder="1"/>
    <xf numFmtId="4" fontId="15" fillId="3" borderId="0" xfId="0" applyNumberFormat="1" applyFont="1" applyFill="1" applyBorder="1" applyAlignment="1">
      <alignment horizontal="left"/>
    </xf>
    <xf numFmtId="4" fontId="5" fillId="3" borderId="2" xfId="0" applyNumberFormat="1" applyFont="1" applyFill="1" applyBorder="1" applyAlignment="1">
      <alignment horizontal="center" wrapText="1"/>
    </xf>
    <xf numFmtId="0" fontId="19" fillId="0" borderId="0" xfId="0" applyFont="1"/>
    <xf numFmtId="4" fontId="10" fillId="8" borderId="2" xfId="0" applyNumberFormat="1" applyFont="1" applyFill="1" applyBorder="1"/>
    <xf numFmtId="4" fontId="9" fillId="8" borderId="2" xfId="0" applyNumberFormat="1" applyFont="1" applyFill="1" applyBorder="1"/>
    <xf numFmtId="4" fontId="13" fillId="8" borderId="3" xfId="0" applyNumberFormat="1" applyFont="1" applyFill="1" applyBorder="1"/>
    <xf numFmtId="4" fontId="13" fillId="8" borderId="1" xfId="0" applyNumberFormat="1" applyFont="1" applyFill="1" applyBorder="1"/>
    <xf numFmtId="4" fontId="13" fillId="5" borderId="1" xfId="0" applyNumberFormat="1" applyFont="1" applyFill="1" applyBorder="1"/>
    <xf numFmtId="4" fontId="13" fillId="9" borderId="1" xfId="0" applyNumberFormat="1" applyFont="1" applyFill="1" applyBorder="1"/>
    <xf numFmtId="4" fontId="7" fillId="9" borderId="0" xfId="0" applyNumberFormat="1" applyFont="1" applyFill="1" applyBorder="1" applyAlignment="1">
      <alignment wrapText="1"/>
    </xf>
    <xf numFmtId="4" fontId="8" fillId="9" borderId="0" xfId="0" applyNumberFormat="1" applyFont="1" applyFill="1" applyBorder="1" applyAlignment="1">
      <alignment wrapText="1"/>
    </xf>
    <xf numFmtId="4" fontId="9" fillId="7" borderId="7" xfId="0" applyNumberFormat="1" applyFont="1" applyFill="1" applyBorder="1" applyAlignment="1">
      <alignment horizontal="center"/>
    </xf>
    <xf numFmtId="4" fontId="9" fillId="7" borderId="8" xfId="0" applyNumberFormat="1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4" fontId="17" fillId="6" borderId="7" xfId="0" applyNumberFormat="1" applyFont="1" applyFill="1" applyBorder="1" applyAlignment="1">
      <alignment horizontal="center"/>
    </xf>
    <xf numFmtId="4" fontId="17" fillId="6" borderId="6" xfId="0" applyNumberFormat="1" applyFont="1" applyFill="1" applyBorder="1" applyAlignment="1">
      <alignment horizontal="center"/>
    </xf>
    <xf numFmtId="4" fontId="17" fillId="6" borderId="8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88"/>
  <sheetViews>
    <sheetView tabSelected="1" zoomScale="75" zoomScaleNormal="75" workbookViewId="0">
      <pane xSplit="1" ySplit="4" topLeftCell="B65" activePane="bottomRight" state="frozen"/>
      <selection pane="topRight" activeCell="B1" sqref="B1"/>
      <selection pane="bottomLeft" activeCell="A5" sqref="A5"/>
      <selection pane="bottomRight" activeCell="E22" sqref="E22"/>
    </sheetView>
  </sheetViews>
  <sheetFormatPr defaultRowHeight="18.75" x14ac:dyDescent="0.3"/>
  <cols>
    <col min="1" max="1" width="40" style="3" bestFit="1" customWidth="1"/>
    <col min="2" max="2" width="16.5703125" style="5" customWidth="1"/>
    <col min="3" max="3" width="15.85546875" style="16" customWidth="1"/>
    <col min="4" max="4" width="14" style="17" bestFit="1" customWidth="1"/>
    <col min="5" max="5" width="15.42578125" style="17" bestFit="1" customWidth="1"/>
    <col min="6" max="9" width="15.42578125" style="17" customWidth="1"/>
    <col min="10" max="10" width="28.42578125" customWidth="1"/>
  </cols>
  <sheetData>
    <row r="1" spans="1:14" ht="21" x14ac:dyDescent="0.35">
      <c r="A1" s="75" t="s">
        <v>69</v>
      </c>
      <c r="B1" s="75"/>
      <c r="C1" s="75"/>
      <c r="D1" s="75"/>
      <c r="E1" s="75"/>
      <c r="F1" s="58"/>
      <c r="G1" s="58"/>
      <c r="H1" s="58"/>
      <c r="I1" s="58"/>
    </row>
    <row r="2" spans="1:14" ht="21.75" thickBot="1" x14ac:dyDescent="0.4">
      <c r="A2" s="76"/>
      <c r="B2" s="76"/>
      <c r="C2" s="76"/>
      <c r="D2" s="76"/>
      <c r="E2" s="76"/>
      <c r="F2" s="59"/>
      <c r="G2" s="59"/>
      <c r="H2" s="59"/>
      <c r="I2" s="59"/>
    </row>
    <row r="3" spans="1:14" ht="19.5" thickBot="1" x14ac:dyDescent="0.35">
      <c r="A3" s="2"/>
      <c r="B3" s="73" t="s">
        <v>57</v>
      </c>
      <c r="C3" s="74"/>
      <c r="D3" s="77" t="s">
        <v>70</v>
      </c>
      <c r="E3" s="78"/>
      <c r="F3" s="78"/>
      <c r="G3" s="78"/>
      <c r="H3" s="78"/>
      <c r="I3" s="79"/>
    </row>
    <row r="4" spans="1:14" s="8" customFormat="1" ht="38.25" thickBot="1" x14ac:dyDescent="0.35">
      <c r="A4" s="7" t="s">
        <v>0</v>
      </c>
      <c r="B4" s="19" t="s">
        <v>46</v>
      </c>
      <c r="C4" s="15" t="s">
        <v>71</v>
      </c>
      <c r="D4" s="19" t="s">
        <v>72</v>
      </c>
      <c r="E4" s="15" t="s">
        <v>73</v>
      </c>
      <c r="F4" s="63" t="s">
        <v>74</v>
      </c>
      <c r="G4" s="63" t="s">
        <v>75</v>
      </c>
      <c r="H4" s="63" t="s">
        <v>76</v>
      </c>
      <c r="I4" s="63" t="s">
        <v>77</v>
      </c>
    </row>
    <row r="5" spans="1:14" x14ac:dyDescent="0.3">
      <c r="A5" s="56" t="s">
        <v>1</v>
      </c>
      <c r="B5" s="20" t="s">
        <v>45</v>
      </c>
      <c r="C5" s="33" t="s">
        <v>45</v>
      </c>
      <c r="D5" s="25" t="s">
        <v>45</v>
      </c>
      <c r="E5" s="46" t="s">
        <v>45</v>
      </c>
      <c r="F5" s="50" t="s">
        <v>45</v>
      </c>
      <c r="G5" s="50" t="s">
        <v>45</v>
      </c>
      <c r="H5" s="50" t="s">
        <v>45</v>
      </c>
      <c r="I5" s="50" t="s">
        <v>45</v>
      </c>
    </row>
    <row r="6" spans="1:14" x14ac:dyDescent="0.3">
      <c r="A6" s="2"/>
      <c r="B6" s="21"/>
      <c r="C6" s="34"/>
      <c r="D6" s="22"/>
      <c r="E6" s="47"/>
      <c r="F6" s="47"/>
      <c r="G6" s="47"/>
      <c r="H6" s="47"/>
      <c r="I6" s="47"/>
    </row>
    <row r="7" spans="1:14" x14ac:dyDescent="0.3">
      <c r="A7" s="2" t="s">
        <v>3</v>
      </c>
      <c r="B7" s="22">
        <v>2516</v>
      </c>
      <c r="C7" s="34">
        <v>3864.04</v>
      </c>
      <c r="D7" s="22">
        <v>1932</v>
      </c>
      <c r="E7" s="47">
        <v>0</v>
      </c>
      <c r="F7" s="47">
        <v>0</v>
      </c>
      <c r="G7" s="47">
        <v>0</v>
      </c>
      <c r="H7" s="47">
        <v>1825.82</v>
      </c>
      <c r="I7" s="47">
        <f>SUM(E7:H7)</f>
        <v>1825.82</v>
      </c>
      <c r="J7" t="s">
        <v>79</v>
      </c>
    </row>
    <row r="8" spans="1:14" x14ac:dyDescent="0.3">
      <c r="A8" s="2" t="s">
        <v>40</v>
      </c>
      <c r="B8" s="22">
        <v>540</v>
      </c>
      <c r="C8" s="34">
        <v>550</v>
      </c>
      <c r="D8" s="22">
        <v>540</v>
      </c>
      <c r="E8" s="47">
        <v>0</v>
      </c>
      <c r="F8" s="47">
        <v>0</v>
      </c>
      <c r="G8" s="47">
        <v>460</v>
      </c>
      <c r="H8" s="47">
        <v>70</v>
      </c>
      <c r="I8" s="47">
        <f t="shared" ref="I8:I81" si="0">SUM(E8:H8)</f>
        <v>530</v>
      </c>
    </row>
    <row r="9" spans="1:14" x14ac:dyDescent="0.3">
      <c r="A9" s="2" t="s">
        <v>42</v>
      </c>
      <c r="B9" s="22">
        <v>1200</v>
      </c>
      <c r="C9" s="34">
        <v>1200</v>
      </c>
      <c r="D9" s="22">
        <v>1200</v>
      </c>
      <c r="E9" s="47">
        <v>400</v>
      </c>
      <c r="F9" s="47">
        <v>300</v>
      </c>
      <c r="G9" s="47">
        <v>300</v>
      </c>
      <c r="H9" s="47">
        <v>300</v>
      </c>
      <c r="I9" s="47">
        <f t="shared" si="0"/>
        <v>1300</v>
      </c>
      <c r="J9" s="64"/>
    </row>
    <row r="10" spans="1:14" x14ac:dyDescent="0.3">
      <c r="A10" s="2" t="s">
        <v>4</v>
      </c>
      <c r="B10" s="22">
        <v>500</v>
      </c>
      <c r="C10" s="34">
        <v>845</v>
      </c>
      <c r="D10" s="22">
        <v>500</v>
      </c>
      <c r="E10" s="47">
        <v>410</v>
      </c>
      <c r="F10" s="47">
        <v>765</v>
      </c>
      <c r="G10" s="47">
        <v>355</v>
      </c>
      <c r="H10" s="47">
        <v>480</v>
      </c>
      <c r="I10" s="47">
        <f t="shared" si="0"/>
        <v>2010</v>
      </c>
      <c r="J10" s="64"/>
    </row>
    <row r="11" spans="1:14" x14ac:dyDescent="0.3">
      <c r="A11" s="6" t="s">
        <v>80</v>
      </c>
      <c r="B11" s="22"/>
      <c r="C11" s="34"/>
      <c r="D11" s="22">
        <v>1000</v>
      </c>
      <c r="E11" s="47">
        <v>0</v>
      </c>
      <c r="F11" s="47">
        <v>0</v>
      </c>
      <c r="G11" s="47">
        <v>0</v>
      </c>
      <c r="H11" s="47">
        <v>0</v>
      </c>
      <c r="I11" s="47">
        <f t="shared" si="0"/>
        <v>0</v>
      </c>
      <c r="J11" s="64"/>
    </row>
    <row r="12" spans="1:14" x14ac:dyDescent="0.3">
      <c r="A12" s="6" t="s">
        <v>41</v>
      </c>
      <c r="B12" s="22">
        <v>150</v>
      </c>
      <c r="C12" s="34">
        <v>160</v>
      </c>
      <c r="D12" s="22">
        <v>300</v>
      </c>
      <c r="E12" s="47">
        <v>75</v>
      </c>
      <c r="F12" s="47">
        <v>75</v>
      </c>
      <c r="G12" s="47">
        <v>75</v>
      </c>
      <c r="H12" s="47">
        <v>75</v>
      </c>
      <c r="I12" s="47">
        <f t="shared" si="0"/>
        <v>300</v>
      </c>
      <c r="J12" s="64"/>
    </row>
    <row r="13" spans="1:14" x14ac:dyDescent="0.3">
      <c r="A13" s="2" t="s">
        <v>39</v>
      </c>
      <c r="B13" s="22">
        <v>0</v>
      </c>
      <c r="C13" s="35">
        <v>2006.5</v>
      </c>
      <c r="D13" s="22">
        <v>0</v>
      </c>
      <c r="E13" s="47">
        <v>0</v>
      </c>
      <c r="F13" s="47">
        <v>0</v>
      </c>
      <c r="G13" s="47">
        <v>0</v>
      </c>
      <c r="H13" s="47">
        <v>0</v>
      </c>
      <c r="I13" s="47">
        <f t="shared" si="0"/>
        <v>0</v>
      </c>
    </row>
    <row r="14" spans="1:14" x14ac:dyDescent="0.3">
      <c r="A14" s="6" t="s">
        <v>78</v>
      </c>
      <c r="B14" s="22"/>
      <c r="C14" s="35"/>
      <c r="D14" s="22">
        <v>481</v>
      </c>
      <c r="E14" s="47">
        <v>481</v>
      </c>
      <c r="F14" s="47">
        <v>0</v>
      </c>
      <c r="G14" s="47">
        <v>0</v>
      </c>
      <c r="H14" s="47">
        <v>0</v>
      </c>
      <c r="I14" s="47">
        <f t="shared" si="0"/>
        <v>481</v>
      </c>
    </row>
    <row r="15" spans="1:14" x14ac:dyDescent="0.3">
      <c r="A15" s="2" t="s">
        <v>6</v>
      </c>
      <c r="B15" s="22">
        <v>0</v>
      </c>
      <c r="C15" s="34">
        <v>200</v>
      </c>
      <c r="D15" s="22">
        <v>0</v>
      </c>
      <c r="E15" s="47">
        <v>1300</v>
      </c>
      <c r="F15" s="47">
        <v>0</v>
      </c>
      <c r="G15" s="47">
        <v>120</v>
      </c>
      <c r="H15" s="47">
        <v>240</v>
      </c>
      <c r="I15" s="47">
        <f t="shared" si="0"/>
        <v>1660</v>
      </c>
    </row>
    <row r="16" spans="1:14" x14ac:dyDescent="0.3">
      <c r="A16" s="6" t="s">
        <v>50</v>
      </c>
      <c r="B16" s="22">
        <v>2000</v>
      </c>
      <c r="C16" s="55"/>
      <c r="D16" s="22">
        <v>500</v>
      </c>
      <c r="E16" s="47">
        <v>0</v>
      </c>
      <c r="F16" s="47">
        <v>0</v>
      </c>
      <c r="G16" s="47">
        <v>0</v>
      </c>
      <c r="H16" s="47">
        <v>0</v>
      </c>
      <c r="I16" s="47">
        <f t="shared" si="0"/>
        <v>0</v>
      </c>
      <c r="J16" s="10"/>
      <c r="K16" s="10"/>
      <c r="L16" s="10"/>
      <c r="M16" s="10"/>
      <c r="N16" s="10"/>
    </row>
    <row r="17" spans="1:14" x14ac:dyDescent="0.3">
      <c r="A17" s="6" t="s">
        <v>49</v>
      </c>
      <c r="B17" s="22">
        <v>4500</v>
      </c>
      <c r="C17" s="55"/>
      <c r="D17" s="22">
        <v>1000</v>
      </c>
      <c r="E17" s="47">
        <v>0</v>
      </c>
      <c r="F17" s="47">
        <v>0</v>
      </c>
      <c r="G17" s="47">
        <v>0</v>
      </c>
      <c r="H17" s="47">
        <v>0</v>
      </c>
      <c r="I17" s="47">
        <f t="shared" si="0"/>
        <v>0</v>
      </c>
    </row>
    <row r="18" spans="1:14" x14ac:dyDescent="0.3">
      <c r="A18" s="6" t="s">
        <v>44</v>
      </c>
      <c r="B18" s="22">
        <v>0</v>
      </c>
      <c r="C18" s="34">
        <v>0</v>
      </c>
      <c r="D18" s="22">
        <v>0</v>
      </c>
      <c r="E18" s="47">
        <v>0</v>
      </c>
      <c r="F18" s="47">
        <v>0</v>
      </c>
      <c r="G18" s="47">
        <v>0</v>
      </c>
      <c r="H18" s="47">
        <v>0</v>
      </c>
      <c r="I18" s="47">
        <f t="shared" si="0"/>
        <v>0</v>
      </c>
    </row>
    <row r="19" spans="1:14" x14ac:dyDescent="0.3">
      <c r="A19" s="2" t="s">
        <v>5</v>
      </c>
      <c r="B19" s="22">
        <v>0</v>
      </c>
      <c r="C19" s="34">
        <v>2009.5</v>
      </c>
      <c r="D19" s="22">
        <v>0</v>
      </c>
      <c r="E19" s="47">
        <v>0</v>
      </c>
      <c r="F19" s="47">
        <v>0</v>
      </c>
      <c r="G19" s="47">
        <v>0</v>
      </c>
      <c r="H19" s="47">
        <v>1000</v>
      </c>
      <c r="I19" s="47">
        <f t="shared" si="0"/>
        <v>1000</v>
      </c>
    </row>
    <row r="20" spans="1:14" x14ac:dyDescent="0.3">
      <c r="A20" s="6" t="s">
        <v>89</v>
      </c>
      <c r="B20" s="22">
        <v>0</v>
      </c>
      <c r="C20" s="34">
        <v>0</v>
      </c>
      <c r="D20" s="22">
        <v>0</v>
      </c>
      <c r="E20" s="47">
        <v>0</v>
      </c>
      <c r="F20" s="47">
        <v>0</v>
      </c>
      <c r="G20" s="47">
        <v>0</v>
      </c>
      <c r="H20" s="47">
        <v>734</v>
      </c>
      <c r="I20" s="47">
        <f t="shared" si="0"/>
        <v>734</v>
      </c>
    </row>
    <row r="21" spans="1:14" x14ac:dyDescent="0.3">
      <c r="A21" s="6" t="s">
        <v>48</v>
      </c>
      <c r="B21" s="22">
        <v>5000</v>
      </c>
      <c r="C21" s="55"/>
      <c r="D21" s="22">
        <v>0</v>
      </c>
      <c r="E21" s="47">
        <v>0</v>
      </c>
      <c r="F21" s="47">
        <v>0</v>
      </c>
      <c r="G21" s="47">
        <v>0</v>
      </c>
      <c r="H21" s="47">
        <v>0</v>
      </c>
      <c r="I21" s="47">
        <f t="shared" si="0"/>
        <v>0</v>
      </c>
    </row>
    <row r="22" spans="1:14" x14ac:dyDescent="0.3">
      <c r="A22" s="2" t="s">
        <v>2</v>
      </c>
      <c r="B22" s="22">
        <v>25794</v>
      </c>
      <c r="C22" s="34">
        <v>22000</v>
      </c>
      <c r="D22" s="22">
        <v>27188</v>
      </c>
      <c r="E22" s="47">
        <v>13594</v>
      </c>
      <c r="F22" s="47">
        <v>13594</v>
      </c>
      <c r="G22" s="47">
        <v>0</v>
      </c>
      <c r="H22" s="47">
        <v>0</v>
      </c>
      <c r="I22" s="47">
        <f t="shared" si="0"/>
        <v>27188</v>
      </c>
    </row>
    <row r="23" spans="1:14" x14ac:dyDescent="0.3">
      <c r="A23" s="6" t="s">
        <v>22</v>
      </c>
      <c r="B23" s="22"/>
      <c r="C23" s="34"/>
      <c r="D23" s="22">
        <v>1000</v>
      </c>
      <c r="E23" s="47">
        <v>0</v>
      </c>
      <c r="F23" s="47">
        <v>0</v>
      </c>
      <c r="G23" s="47">
        <v>0</v>
      </c>
      <c r="H23" s="47">
        <v>0</v>
      </c>
      <c r="I23" s="47">
        <f t="shared" si="0"/>
        <v>0</v>
      </c>
    </row>
    <row r="24" spans="1:14" x14ac:dyDescent="0.3">
      <c r="A24" s="6" t="s">
        <v>88</v>
      </c>
      <c r="B24" s="22"/>
      <c r="C24" s="34"/>
      <c r="D24" s="22"/>
      <c r="E24" s="47">
        <v>0</v>
      </c>
      <c r="F24" s="47">
        <v>7529</v>
      </c>
      <c r="G24" s="47">
        <v>8970.5</v>
      </c>
      <c r="H24" s="47">
        <v>0</v>
      </c>
      <c r="I24" s="47">
        <f t="shared" si="0"/>
        <v>16499.5</v>
      </c>
    </row>
    <row r="25" spans="1:14" x14ac:dyDescent="0.3">
      <c r="A25" s="6" t="s">
        <v>83</v>
      </c>
      <c r="B25" s="22"/>
      <c r="C25" s="34"/>
      <c r="D25" s="22"/>
      <c r="E25" s="47">
        <v>183</v>
      </c>
      <c r="F25" s="47">
        <v>0</v>
      </c>
      <c r="G25" s="47">
        <v>0</v>
      </c>
      <c r="H25" s="47">
        <v>0</v>
      </c>
      <c r="I25" s="47">
        <f t="shared" si="0"/>
        <v>183</v>
      </c>
    </row>
    <row r="26" spans="1:14" x14ac:dyDescent="0.3">
      <c r="A26" s="2" t="s">
        <v>8</v>
      </c>
      <c r="B26" s="22">
        <v>0</v>
      </c>
      <c r="C26" s="34">
        <v>736</v>
      </c>
      <c r="D26" s="22">
        <v>0</v>
      </c>
      <c r="E26" s="47">
        <v>0</v>
      </c>
      <c r="F26" s="47">
        <v>0</v>
      </c>
      <c r="G26" s="47">
        <v>0</v>
      </c>
      <c r="H26" s="47">
        <v>0</v>
      </c>
      <c r="I26" s="47">
        <f t="shared" si="0"/>
        <v>0</v>
      </c>
    </row>
    <row r="27" spans="1:14" x14ac:dyDescent="0.3">
      <c r="A27" s="6" t="s">
        <v>47</v>
      </c>
      <c r="B27" s="22">
        <v>10000</v>
      </c>
      <c r="C27" s="55"/>
      <c r="D27" s="22">
        <v>0</v>
      </c>
      <c r="E27" s="47">
        <v>0</v>
      </c>
      <c r="F27" s="47">
        <v>0</v>
      </c>
      <c r="G27" s="47">
        <v>0</v>
      </c>
      <c r="H27" s="47">
        <v>600</v>
      </c>
      <c r="I27" s="47">
        <f t="shared" si="0"/>
        <v>600</v>
      </c>
    </row>
    <row r="28" spans="1:14" s="10" customFormat="1" ht="19.5" thickBot="1" x14ac:dyDescent="0.35">
      <c r="A28" s="2" t="s">
        <v>7</v>
      </c>
      <c r="B28" s="26">
        <v>2200</v>
      </c>
      <c r="C28" s="36">
        <v>1770.68</v>
      </c>
      <c r="D28" s="26">
        <v>875</v>
      </c>
      <c r="E28" s="48">
        <v>410</v>
      </c>
      <c r="F28" s="48">
        <v>595</v>
      </c>
      <c r="G28" s="48">
        <v>135</v>
      </c>
      <c r="H28" s="48">
        <v>250</v>
      </c>
      <c r="I28" s="48">
        <f t="shared" si="0"/>
        <v>1390</v>
      </c>
      <c r="J28" s="64"/>
      <c r="K28"/>
      <c r="L28"/>
      <c r="M28"/>
      <c r="N28"/>
    </row>
    <row r="29" spans="1:14" ht="19.5" thickBot="1" x14ac:dyDescent="0.35">
      <c r="A29" s="9" t="s">
        <v>58</v>
      </c>
      <c r="B29" s="23">
        <f t="shared" ref="B29:I29" si="1">SUM(B5:B28)</f>
        <v>54400</v>
      </c>
      <c r="C29" s="37">
        <f t="shared" si="1"/>
        <v>35341.72</v>
      </c>
      <c r="D29" s="66">
        <f t="shared" si="1"/>
        <v>36516</v>
      </c>
      <c r="E29" s="37">
        <f t="shared" si="1"/>
        <v>16853</v>
      </c>
      <c r="F29" s="37">
        <f t="shared" si="1"/>
        <v>22858</v>
      </c>
      <c r="G29" s="37">
        <f t="shared" si="1"/>
        <v>10415.5</v>
      </c>
      <c r="H29" s="37">
        <f t="shared" si="1"/>
        <v>5574.82</v>
      </c>
      <c r="I29" s="37">
        <f t="shared" si="1"/>
        <v>55701.32</v>
      </c>
    </row>
    <row r="30" spans="1:14" s="12" customFormat="1" x14ac:dyDescent="0.3">
      <c r="A30" s="11" t="s">
        <v>59</v>
      </c>
      <c r="B30" s="27"/>
      <c r="C30" s="38">
        <v>3959.55</v>
      </c>
      <c r="D30" s="67"/>
      <c r="E30" s="49">
        <v>1479.71</v>
      </c>
      <c r="F30" s="49">
        <v>1116.96</v>
      </c>
      <c r="G30" s="49">
        <v>1386.12</v>
      </c>
      <c r="H30" s="49">
        <v>5230</v>
      </c>
      <c r="I30" s="49">
        <f t="shared" si="0"/>
        <v>9212.7900000000009</v>
      </c>
    </row>
    <row r="31" spans="1:14" s="12" customFormat="1" ht="19.5" thickBot="1" x14ac:dyDescent="0.35">
      <c r="A31" s="11" t="s">
        <v>60</v>
      </c>
      <c r="B31" s="22"/>
      <c r="C31" s="38">
        <v>774.7</v>
      </c>
      <c r="D31" s="68">
        <v>0</v>
      </c>
      <c r="E31" s="47">
        <v>0</v>
      </c>
      <c r="F31" s="48">
        <v>0</v>
      </c>
      <c r="G31" s="48">
        <v>0</v>
      </c>
      <c r="H31" s="48">
        <v>0</v>
      </c>
      <c r="I31" s="48">
        <f t="shared" si="0"/>
        <v>0</v>
      </c>
    </row>
    <row r="32" spans="1:14" s="12" customFormat="1" ht="19.5" thickBot="1" x14ac:dyDescent="0.35">
      <c r="A32" s="13" t="s">
        <v>61</v>
      </c>
      <c r="B32" s="23">
        <f t="shared" ref="B32" si="2">SUM(B29:B31)</f>
        <v>54400</v>
      </c>
      <c r="C32" s="39">
        <f>SUM(C29:C31)</f>
        <v>40075.97</v>
      </c>
      <c r="D32" s="66">
        <f>SUM(D29:D31)</f>
        <v>36516</v>
      </c>
      <c r="E32" s="37">
        <f t="shared" ref="E32:I32" si="3">SUM(E29:E31)</f>
        <v>18332.71</v>
      </c>
      <c r="F32" s="37">
        <f t="shared" si="3"/>
        <v>23974.959999999999</v>
      </c>
      <c r="G32" s="37">
        <f t="shared" si="3"/>
        <v>11801.619999999999</v>
      </c>
      <c r="H32" s="37">
        <f t="shared" si="3"/>
        <v>10804.82</v>
      </c>
      <c r="I32" s="37">
        <f t="shared" si="3"/>
        <v>64914.11</v>
      </c>
    </row>
    <row r="33" spans="1:9" s="12" customFormat="1" ht="19.5" thickBot="1" x14ac:dyDescent="0.35">
      <c r="A33" s="11" t="s">
        <v>62</v>
      </c>
      <c r="B33" s="22"/>
      <c r="C33" s="38">
        <v>0.33</v>
      </c>
      <c r="D33" s="68"/>
      <c r="E33" s="47">
        <v>0.08</v>
      </c>
      <c r="F33" s="52">
        <v>0.08</v>
      </c>
      <c r="G33" s="52">
        <v>0.06</v>
      </c>
      <c r="H33" s="52">
        <v>0.11</v>
      </c>
      <c r="I33" s="52">
        <f t="shared" si="0"/>
        <v>0.33</v>
      </c>
    </row>
    <row r="34" spans="1:9" s="12" customFormat="1" ht="19.5" thickBot="1" x14ac:dyDescent="0.35">
      <c r="A34" s="13" t="s">
        <v>63</v>
      </c>
      <c r="B34" s="23">
        <f t="shared" ref="B34" si="4">SUM(B32:B33)</f>
        <v>54400</v>
      </c>
      <c r="C34" s="39">
        <f>SUM(C32:C33)</f>
        <v>40076.300000000003</v>
      </c>
      <c r="D34" s="66">
        <f>SUM(D32:D33)</f>
        <v>36516</v>
      </c>
      <c r="E34" s="37">
        <f t="shared" ref="E34:I34" si="5">SUM(E32:E33)</f>
        <v>18332.79</v>
      </c>
      <c r="F34" s="37">
        <f t="shared" si="5"/>
        <v>23975.040000000001</v>
      </c>
      <c r="G34" s="37">
        <f t="shared" si="5"/>
        <v>11801.679999999998</v>
      </c>
      <c r="H34" s="37">
        <f t="shared" si="5"/>
        <v>10804.93</v>
      </c>
      <c r="I34" s="37">
        <f t="shared" si="5"/>
        <v>64914.44</v>
      </c>
    </row>
    <row r="35" spans="1:9" x14ac:dyDescent="0.3">
      <c r="A35" s="2"/>
      <c r="B35" s="22"/>
      <c r="C35" s="40"/>
      <c r="D35" s="22"/>
      <c r="E35" s="47"/>
      <c r="F35" s="49"/>
      <c r="G35" s="61"/>
      <c r="H35" s="49"/>
      <c r="I35" s="49"/>
    </row>
    <row r="36" spans="1:9" x14ac:dyDescent="0.3">
      <c r="A36" s="56" t="s">
        <v>9</v>
      </c>
      <c r="B36" s="28" t="s">
        <v>45</v>
      </c>
      <c r="C36" s="40"/>
      <c r="D36" s="28" t="s">
        <v>45</v>
      </c>
      <c r="E36" s="50" t="s">
        <v>45</v>
      </c>
      <c r="F36" s="50" t="s">
        <v>45</v>
      </c>
      <c r="G36" s="60" t="s">
        <v>45</v>
      </c>
      <c r="H36" s="50" t="s">
        <v>45</v>
      </c>
      <c r="I36" s="50" t="s">
        <v>45</v>
      </c>
    </row>
    <row r="37" spans="1:9" x14ac:dyDescent="0.3">
      <c r="A37" s="2"/>
      <c r="B37" s="22"/>
      <c r="C37" s="40"/>
      <c r="D37" s="22"/>
      <c r="E37" s="47"/>
      <c r="F37" s="47"/>
      <c r="G37" s="61"/>
      <c r="H37" s="47"/>
      <c r="I37" s="47"/>
    </row>
    <row r="38" spans="1:9" x14ac:dyDescent="0.3">
      <c r="A38" s="2" t="s">
        <v>43</v>
      </c>
      <c r="B38" s="22">
        <v>3700</v>
      </c>
      <c r="C38" s="40">
        <v>3732.98</v>
      </c>
      <c r="D38" s="22">
        <v>5300</v>
      </c>
      <c r="E38" s="47">
        <v>1356.48</v>
      </c>
      <c r="F38" s="47">
        <v>1308.3</v>
      </c>
      <c r="G38" s="61">
        <v>1252.8</v>
      </c>
      <c r="H38" s="47">
        <v>1282.6400000000001</v>
      </c>
      <c r="I38" s="47">
        <f t="shared" si="0"/>
        <v>5200.22</v>
      </c>
    </row>
    <row r="39" spans="1:9" x14ac:dyDescent="0.3">
      <c r="A39" s="6" t="s">
        <v>51</v>
      </c>
      <c r="B39" s="22">
        <v>2500</v>
      </c>
      <c r="C39" s="57"/>
      <c r="D39" s="22">
        <v>2500</v>
      </c>
      <c r="E39" s="47">
        <v>579.6</v>
      </c>
      <c r="F39" s="47">
        <v>579.6</v>
      </c>
      <c r="G39" s="61">
        <v>538.20000000000005</v>
      </c>
      <c r="H39" s="47">
        <v>745.2</v>
      </c>
      <c r="I39" s="47">
        <f t="shared" si="0"/>
        <v>2442.6000000000004</v>
      </c>
    </row>
    <row r="40" spans="1:9" x14ac:dyDescent="0.3">
      <c r="A40" s="2" t="s">
        <v>14</v>
      </c>
      <c r="B40" s="22">
        <v>200</v>
      </c>
      <c r="C40" s="40">
        <v>200</v>
      </c>
      <c r="D40" s="22">
        <v>200</v>
      </c>
      <c r="E40" s="47">
        <v>0</v>
      </c>
      <c r="F40" s="47">
        <v>18.989999999999998</v>
      </c>
      <c r="G40" s="61">
        <v>134.4</v>
      </c>
      <c r="H40" s="47">
        <v>0</v>
      </c>
      <c r="I40" s="47">
        <f t="shared" si="0"/>
        <v>153.39000000000001</v>
      </c>
    </row>
    <row r="41" spans="1:9" x14ac:dyDescent="0.3">
      <c r="A41" s="2" t="s">
        <v>36</v>
      </c>
      <c r="B41" s="22"/>
      <c r="C41" s="40">
        <v>34.06</v>
      </c>
      <c r="D41" s="22"/>
      <c r="E41" s="47">
        <v>204.66</v>
      </c>
      <c r="F41" s="47">
        <v>0</v>
      </c>
      <c r="G41" s="61">
        <v>0</v>
      </c>
      <c r="H41" s="47">
        <v>0</v>
      </c>
      <c r="I41" s="47">
        <f t="shared" si="0"/>
        <v>204.66</v>
      </c>
    </row>
    <row r="42" spans="1:9" x14ac:dyDescent="0.3">
      <c r="A42" s="2" t="s">
        <v>21</v>
      </c>
      <c r="B42" s="22">
        <v>1000</v>
      </c>
      <c r="C42" s="40">
        <v>1045.21</v>
      </c>
      <c r="D42" s="22">
        <v>1000</v>
      </c>
      <c r="E42" s="47">
        <v>0</v>
      </c>
      <c r="F42" s="47">
        <v>0</v>
      </c>
      <c r="G42" s="61">
        <v>0</v>
      </c>
      <c r="H42" s="47">
        <v>0</v>
      </c>
      <c r="I42" s="47">
        <f t="shared" si="0"/>
        <v>0</v>
      </c>
    </row>
    <row r="43" spans="1:9" ht="18.75" customHeight="1" x14ac:dyDescent="0.3">
      <c r="A43" s="2" t="s">
        <v>11</v>
      </c>
      <c r="B43" s="22">
        <v>1000</v>
      </c>
      <c r="C43" s="40">
        <v>656.72</v>
      </c>
      <c r="D43" s="22">
        <v>1000</v>
      </c>
      <c r="E43" s="47">
        <v>0</v>
      </c>
      <c r="F43" s="47">
        <v>362</v>
      </c>
      <c r="G43" s="61">
        <v>235</v>
      </c>
      <c r="H43" s="47">
        <v>0</v>
      </c>
      <c r="I43" s="47">
        <f t="shared" si="0"/>
        <v>597</v>
      </c>
    </row>
    <row r="44" spans="1:9" x14ac:dyDescent="0.3">
      <c r="A44" s="6" t="s">
        <v>66</v>
      </c>
      <c r="B44" s="22">
        <v>300</v>
      </c>
      <c r="C44" s="40">
        <v>115.75</v>
      </c>
      <c r="D44" s="22">
        <v>500</v>
      </c>
      <c r="E44" s="47">
        <v>0</v>
      </c>
      <c r="F44" s="47">
        <v>9</v>
      </c>
      <c r="G44" s="61">
        <v>0</v>
      </c>
      <c r="H44" s="47">
        <v>1861.09</v>
      </c>
      <c r="I44" s="47">
        <f t="shared" si="0"/>
        <v>1870.09</v>
      </c>
    </row>
    <row r="45" spans="1:9" x14ac:dyDescent="0.3">
      <c r="A45" s="2" t="s">
        <v>34</v>
      </c>
      <c r="B45" s="22">
        <v>150</v>
      </c>
      <c r="C45" s="40">
        <v>0</v>
      </c>
      <c r="D45" s="22">
        <v>150</v>
      </c>
      <c r="E45" s="47">
        <v>0</v>
      </c>
      <c r="F45" s="47">
        <v>0</v>
      </c>
      <c r="G45" s="61">
        <v>368.23</v>
      </c>
      <c r="H45" s="47">
        <v>0</v>
      </c>
      <c r="I45" s="47">
        <f t="shared" si="0"/>
        <v>368.23</v>
      </c>
    </row>
    <row r="46" spans="1:9" x14ac:dyDescent="0.3">
      <c r="A46" s="2" t="s">
        <v>18</v>
      </c>
      <c r="B46" s="22">
        <v>200</v>
      </c>
      <c r="C46" s="40">
        <v>177.26</v>
      </c>
      <c r="D46" s="22">
        <v>250</v>
      </c>
      <c r="E46" s="47">
        <v>47.9</v>
      </c>
      <c r="F46" s="47">
        <v>58.04</v>
      </c>
      <c r="G46" s="61">
        <v>51.15</v>
      </c>
      <c r="H46" s="47">
        <v>58.96</v>
      </c>
      <c r="I46" s="47">
        <f t="shared" si="0"/>
        <v>216.05</v>
      </c>
    </row>
    <row r="47" spans="1:9" x14ac:dyDescent="0.3">
      <c r="A47" s="6" t="s">
        <v>67</v>
      </c>
      <c r="B47" s="22">
        <v>1100</v>
      </c>
      <c r="C47" s="40">
        <v>789</v>
      </c>
      <c r="D47" s="22">
        <v>2100</v>
      </c>
      <c r="E47" s="47">
        <v>195.81</v>
      </c>
      <c r="F47" s="47">
        <v>258.32</v>
      </c>
      <c r="G47" s="61">
        <v>4229.42</v>
      </c>
      <c r="H47" s="47">
        <v>193.74</v>
      </c>
      <c r="I47" s="47">
        <f t="shared" si="0"/>
        <v>4877.29</v>
      </c>
    </row>
    <row r="48" spans="1:9" x14ac:dyDescent="0.3">
      <c r="A48" s="6" t="s">
        <v>41</v>
      </c>
      <c r="B48" s="22">
        <v>200</v>
      </c>
      <c r="C48" s="57"/>
      <c r="D48" s="22">
        <v>300</v>
      </c>
      <c r="E48" s="47">
        <v>0</v>
      </c>
      <c r="F48" s="47">
        <v>0</v>
      </c>
      <c r="G48" s="61">
        <v>134.4</v>
      </c>
      <c r="H48" s="47">
        <v>61.09</v>
      </c>
      <c r="I48" s="47">
        <f t="shared" si="0"/>
        <v>195.49</v>
      </c>
    </row>
    <row r="49" spans="1:9" x14ac:dyDescent="0.3">
      <c r="A49" s="6" t="s">
        <v>56</v>
      </c>
      <c r="B49" s="22">
        <v>250</v>
      </c>
      <c r="C49" s="40">
        <v>37</v>
      </c>
      <c r="D49" s="22">
        <v>250</v>
      </c>
      <c r="E49" s="47">
        <v>0</v>
      </c>
      <c r="F49" s="47">
        <v>14.38</v>
      </c>
      <c r="G49" s="61">
        <v>37</v>
      </c>
      <c r="H49" s="47">
        <v>23.25</v>
      </c>
      <c r="I49" s="47">
        <f t="shared" si="0"/>
        <v>74.63</v>
      </c>
    </row>
    <row r="50" spans="1:9" x14ac:dyDescent="0.3">
      <c r="A50" s="6" t="s">
        <v>39</v>
      </c>
      <c r="B50" s="22">
        <v>1850</v>
      </c>
      <c r="C50" s="40">
        <v>651.67999999999995</v>
      </c>
      <c r="D50" s="22"/>
      <c r="E50" s="47">
        <v>36</v>
      </c>
      <c r="F50" s="47">
        <v>0</v>
      </c>
      <c r="G50" s="61">
        <v>365.6</v>
      </c>
      <c r="H50" s="47">
        <v>13</v>
      </c>
      <c r="I50" s="47">
        <f t="shared" si="0"/>
        <v>414.6</v>
      </c>
    </row>
    <row r="51" spans="1:9" x14ac:dyDescent="0.3">
      <c r="A51" s="2" t="s">
        <v>20</v>
      </c>
      <c r="B51" s="22">
        <v>0</v>
      </c>
      <c r="C51" s="40">
        <v>2907.83</v>
      </c>
      <c r="D51" s="22"/>
      <c r="E51" s="47">
        <v>0</v>
      </c>
      <c r="F51" s="47">
        <v>0</v>
      </c>
      <c r="G51" s="61">
        <v>0</v>
      </c>
      <c r="H51" s="47">
        <v>0</v>
      </c>
      <c r="I51" s="47">
        <f t="shared" si="0"/>
        <v>0</v>
      </c>
    </row>
    <row r="52" spans="1:9" x14ac:dyDescent="0.3">
      <c r="A52" s="6" t="s">
        <v>53</v>
      </c>
      <c r="B52" s="22">
        <v>4500</v>
      </c>
      <c r="C52" s="57"/>
      <c r="D52" s="22">
        <v>1000</v>
      </c>
      <c r="E52" s="47">
        <v>1000</v>
      </c>
      <c r="F52" s="47">
        <v>0</v>
      </c>
      <c r="G52" s="61">
        <v>0</v>
      </c>
      <c r="H52" s="47">
        <v>0</v>
      </c>
      <c r="I52" s="47">
        <f t="shared" si="0"/>
        <v>1000</v>
      </c>
    </row>
    <row r="53" spans="1:9" x14ac:dyDescent="0.3">
      <c r="A53" s="6" t="s">
        <v>55</v>
      </c>
      <c r="B53" s="22">
        <v>500</v>
      </c>
      <c r="C53" s="57"/>
      <c r="D53" s="22">
        <v>500</v>
      </c>
      <c r="E53" s="47">
        <v>0</v>
      </c>
      <c r="F53" s="47">
        <v>0</v>
      </c>
      <c r="G53" s="61">
        <v>0</v>
      </c>
      <c r="H53" s="47">
        <v>0</v>
      </c>
      <c r="I53" s="47">
        <f t="shared" si="0"/>
        <v>0</v>
      </c>
    </row>
    <row r="54" spans="1:9" x14ac:dyDescent="0.3">
      <c r="A54" s="6" t="s">
        <v>68</v>
      </c>
      <c r="B54" s="22">
        <v>2000</v>
      </c>
      <c r="C54" s="57"/>
      <c r="D54" s="22">
        <v>0</v>
      </c>
      <c r="E54" s="47">
        <v>0</v>
      </c>
      <c r="F54" s="47">
        <v>0</v>
      </c>
      <c r="G54" s="61">
        <v>0</v>
      </c>
      <c r="H54" s="47">
        <v>0</v>
      </c>
      <c r="I54" s="47">
        <f t="shared" si="0"/>
        <v>0</v>
      </c>
    </row>
    <row r="55" spans="1:9" x14ac:dyDescent="0.3">
      <c r="A55" s="2" t="s">
        <v>10</v>
      </c>
      <c r="B55" s="24">
        <f>SUM(B56:B62)</f>
        <v>6000</v>
      </c>
      <c r="C55" s="40">
        <f>SUM(C56:C62)</f>
        <v>3228.2499999999995</v>
      </c>
      <c r="D55" s="24"/>
      <c r="E55" s="34">
        <f>SUM(E56:E62)</f>
        <v>2052.41</v>
      </c>
      <c r="F55" s="34">
        <f>SUM(F56:F62)</f>
        <v>72.95</v>
      </c>
      <c r="G55" s="34">
        <v>247.77</v>
      </c>
      <c r="H55" s="34">
        <v>535.08000000000004</v>
      </c>
      <c r="I55" s="47">
        <f t="shared" si="0"/>
        <v>2908.2099999999996</v>
      </c>
    </row>
    <row r="56" spans="1:9" x14ac:dyDescent="0.3">
      <c r="A56" s="2" t="s">
        <v>24</v>
      </c>
      <c r="B56" s="29">
        <v>3000</v>
      </c>
      <c r="C56" s="41">
        <v>2730.37</v>
      </c>
      <c r="D56" s="29">
        <v>4000</v>
      </c>
      <c r="E56" s="51">
        <v>1952.98</v>
      </c>
      <c r="F56" s="51">
        <v>72.95</v>
      </c>
      <c r="G56" s="62">
        <v>0</v>
      </c>
      <c r="H56" s="51">
        <v>0</v>
      </c>
      <c r="I56" s="47">
        <f t="shared" si="0"/>
        <v>2025.93</v>
      </c>
    </row>
    <row r="57" spans="1:9" x14ac:dyDescent="0.3">
      <c r="A57" s="6" t="s">
        <v>81</v>
      </c>
      <c r="B57" s="29">
        <v>200</v>
      </c>
      <c r="C57" s="41">
        <v>0</v>
      </c>
      <c r="D57" s="29">
        <v>200</v>
      </c>
      <c r="E57" s="51">
        <v>0</v>
      </c>
      <c r="F57" s="51">
        <v>0</v>
      </c>
      <c r="G57" s="62">
        <v>0</v>
      </c>
      <c r="H57" s="51">
        <v>0</v>
      </c>
      <c r="I57" s="47">
        <f t="shared" si="0"/>
        <v>0</v>
      </c>
    </row>
    <row r="58" spans="1:9" x14ac:dyDescent="0.3">
      <c r="A58" s="2" t="s">
        <v>26</v>
      </c>
      <c r="B58" s="29">
        <v>1700</v>
      </c>
      <c r="C58" s="41">
        <v>119.99</v>
      </c>
      <c r="D58" s="29">
        <v>700</v>
      </c>
      <c r="E58" s="51">
        <v>0</v>
      </c>
      <c r="F58" s="51">
        <v>0</v>
      </c>
      <c r="G58" s="62">
        <v>0</v>
      </c>
      <c r="H58" s="51">
        <v>100</v>
      </c>
      <c r="I58" s="47">
        <f t="shared" si="0"/>
        <v>100</v>
      </c>
    </row>
    <row r="59" spans="1:9" x14ac:dyDescent="0.3">
      <c r="A59" s="6" t="s">
        <v>86</v>
      </c>
      <c r="B59" s="29"/>
      <c r="C59" s="41"/>
      <c r="D59" s="29"/>
      <c r="E59" s="51">
        <v>0</v>
      </c>
      <c r="F59" s="51">
        <v>0</v>
      </c>
      <c r="G59" s="62">
        <v>59</v>
      </c>
      <c r="H59" s="51">
        <v>66</v>
      </c>
      <c r="I59" s="47">
        <f t="shared" si="0"/>
        <v>125</v>
      </c>
    </row>
    <row r="60" spans="1:9" x14ac:dyDescent="0.3">
      <c r="A60" s="2" t="s">
        <v>27</v>
      </c>
      <c r="B60" s="29">
        <v>0</v>
      </c>
      <c r="C60" s="41">
        <v>0</v>
      </c>
      <c r="D60" s="29"/>
      <c r="E60" s="51">
        <v>0</v>
      </c>
      <c r="F60" s="51">
        <v>0</v>
      </c>
      <c r="G60" s="62">
        <v>0</v>
      </c>
      <c r="H60" s="51">
        <v>0</v>
      </c>
      <c r="I60" s="47">
        <f t="shared" si="0"/>
        <v>0</v>
      </c>
    </row>
    <row r="61" spans="1:9" x14ac:dyDescent="0.3">
      <c r="A61" s="2" t="s">
        <v>32</v>
      </c>
      <c r="B61" s="29">
        <v>500</v>
      </c>
      <c r="C61" s="41">
        <v>92.1</v>
      </c>
      <c r="D61" s="29">
        <v>500</v>
      </c>
      <c r="E61" s="51">
        <v>29.43</v>
      </c>
      <c r="F61" s="51">
        <v>0</v>
      </c>
      <c r="G61" s="62">
        <v>50.77</v>
      </c>
      <c r="H61" s="51">
        <v>0</v>
      </c>
      <c r="I61" s="47">
        <f t="shared" si="0"/>
        <v>80.2</v>
      </c>
    </row>
    <row r="62" spans="1:9" x14ac:dyDescent="0.3">
      <c r="A62" s="2" t="s">
        <v>25</v>
      </c>
      <c r="B62" s="29">
        <v>600</v>
      </c>
      <c r="C62" s="41">
        <v>285.79000000000002</v>
      </c>
      <c r="D62" s="29">
        <v>600</v>
      </c>
      <c r="E62" s="51">
        <v>70</v>
      </c>
      <c r="F62" s="51">
        <v>0</v>
      </c>
      <c r="G62" s="62">
        <v>138</v>
      </c>
      <c r="H62" s="51">
        <v>369.08</v>
      </c>
      <c r="I62" s="47">
        <f t="shared" si="0"/>
        <v>577.07999999999993</v>
      </c>
    </row>
    <row r="63" spans="1:9" x14ac:dyDescent="0.3">
      <c r="A63" s="2" t="s">
        <v>16</v>
      </c>
      <c r="B63" s="22">
        <v>800</v>
      </c>
      <c r="C63" s="40">
        <v>514.23</v>
      </c>
      <c r="D63" s="22">
        <v>366</v>
      </c>
      <c r="E63" s="47">
        <v>0</v>
      </c>
      <c r="F63" s="47">
        <v>0</v>
      </c>
      <c r="G63" s="61">
        <v>350.7</v>
      </c>
      <c r="H63" s="47">
        <v>41.87</v>
      </c>
      <c r="I63" s="47">
        <f t="shared" si="0"/>
        <v>392.57</v>
      </c>
    </row>
    <row r="64" spans="1:9" x14ac:dyDescent="0.3">
      <c r="A64" s="2" t="s">
        <v>13</v>
      </c>
      <c r="B64" s="22">
        <v>4600</v>
      </c>
      <c r="C64" s="40">
        <v>4864.4799999999996</v>
      </c>
      <c r="D64" s="22">
        <v>4700</v>
      </c>
      <c r="E64" s="47">
        <v>999.01</v>
      </c>
      <c r="F64" s="47">
        <v>1338.16</v>
      </c>
      <c r="G64" s="61">
        <v>669.08</v>
      </c>
      <c r="H64" s="47">
        <v>1451.87</v>
      </c>
      <c r="I64" s="47">
        <f t="shared" si="0"/>
        <v>4458.12</v>
      </c>
    </row>
    <row r="65" spans="1:9" x14ac:dyDescent="0.3">
      <c r="A65" s="2" t="s">
        <v>5</v>
      </c>
      <c r="B65" s="22">
        <v>0</v>
      </c>
      <c r="C65" s="42">
        <v>31.65</v>
      </c>
      <c r="D65" s="22"/>
      <c r="E65" s="47">
        <v>156</v>
      </c>
      <c r="F65" s="47">
        <v>0</v>
      </c>
      <c r="G65" s="61">
        <v>150</v>
      </c>
      <c r="H65" s="47">
        <v>1000</v>
      </c>
      <c r="I65" s="47">
        <f t="shared" si="0"/>
        <v>1306</v>
      </c>
    </row>
    <row r="66" spans="1:9" x14ac:dyDescent="0.3">
      <c r="A66" s="6" t="s">
        <v>85</v>
      </c>
      <c r="B66" s="70"/>
      <c r="C66" s="72"/>
      <c r="D66" s="22"/>
      <c r="E66" s="47">
        <v>0</v>
      </c>
      <c r="F66" s="47">
        <v>0</v>
      </c>
      <c r="G66" s="61">
        <v>2701.61</v>
      </c>
      <c r="H66" s="47">
        <v>0</v>
      </c>
      <c r="I66" s="47">
        <f t="shared" si="0"/>
        <v>2701.61</v>
      </c>
    </row>
    <row r="67" spans="1:9" x14ac:dyDescent="0.3">
      <c r="A67" s="2" t="s">
        <v>35</v>
      </c>
      <c r="B67" s="22"/>
      <c r="C67" s="40">
        <v>0</v>
      </c>
      <c r="D67" s="22"/>
      <c r="E67" s="47">
        <v>0</v>
      </c>
      <c r="F67" s="47">
        <v>0</v>
      </c>
      <c r="G67" s="61">
        <v>0</v>
      </c>
      <c r="H67" s="47">
        <v>0</v>
      </c>
      <c r="I67" s="47">
        <f t="shared" si="0"/>
        <v>0</v>
      </c>
    </row>
    <row r="68" spans="1:9" x14ac:dyDescent="0.3">
      <c r="A68" s="6" t="s">
        <v>52</v>
      </c>
      <c r="B68" s="22">
        <v>500</v>
      </c>
      <c r="C68" s="57"/>
      <c r="D68" s="22">
        <v>500</v>
      </c>
      <c r="E68" s="47">
        <v>0</v>
      </c>
      <c r="F68" s="47">
        <v>0</v>
      </c>
      <c r="G68" s="61">
        <v>871</v>
      </c>
      <c r="H68" s="47">
        <v>396</v>
      </c>
      <c r="I68" s="47">
        <f t="shared" si="0"/>
        <v>1267</v>
      </c>
    </row>
    <row r="69" spans="1:9" x14ac:dyDescent="0.3">
      <c r="A69" s="2" t="s">
        <v>33</v>
      </c>
      <c r="B69" s="22">
        <v>5000</v>
      </c>
      <c r="C69" s="40">
        <v>500</v>
      </c>
      <c r="D69" s="22">
        <v>0</v>
      </c>
      <c r="E69" s="47">
        <v>500</v>
      </c>
      <c r="F69" s="47">
        <v>0</v>
      </c>
      <c r="G69" s="61">
        <v>0</v>
      </c>
      <c r="H69" s="47">
        <v>0</v>
      </c>
      <c r="I69" s="47">
        <f t="shared" si="0"/>
        <v>500</v>
      </c>
    </row>
    <row r="70" spans="1:9" x14ac:dyDescent="0.3">
      <c r="A70" s="2" t="s">
        <v>22</v>
      </c>
      <c r="B70" s="22">
        <v>1000</v>
      </c>
      <c r="C70" s="40">
        <v>1000</v>
      </c>
      <c r="D70" s="22">
        <v>1000</v>
      </c>
      <c r="E70" s="47">
        <v>0</v>
      </c>
      <c r="F70" s="47">
        <v>2820.88</v>
      </c>
      <c r="G70" s="61">
        <v>106.73</v>
      </c>
      <c r="H70" s="47">
        <v>0</v>
      </c>
      <c r="I70" s="47">
        <f t="shared" si="0"/>
        <v>2927.61</v>
      </c>
    </row>
    <row r="71" spans="1:9" x14ac:dyDescent="0.3">
      <c r="A71" s="6" t="s">
        <v>82</v>
      </c>
      <c r="B71" s="69"/>
      <c r="C71" s="57"/>
      <c r="D71" s="22"/>
      <c r="E71" s="47">
        <v>300</v>
      </c>
      <c r="F71" s="47">
        <v>103.88</v>
      </c>
      <c r="G71" s="61">
        <v>0</v>
      </c>
      <c r="H71" s="47">
        <v>0</v>
      </c>
      <c r="I71" s="47">
        <f t="shared" si="0"/>
        <v>403.88</v>
      </c>
    </row>
    <row r="72" spans="1:9" x14ac:dyDescent="0.3">
      <c r="A72" s="2" t="s">
        <v>15</v>
      </c>
      <c r="B72" s="22">
        <v>2000</v>
      </c>
      <c r="C72" s="40">
        <v>782.5</v>
      </c>
      <c r="D72" s="22">
        <v>2000</v>
      </c>
      <c r="E72" s="47">
        <v>2666.5</v>
      </c>
      <c r="F72" s="47">
        <v>96.24</v>
      </c>
      <c r="G72" s="61">
        <v>440.24</v>
      </c>
      <c r="H72" s="47">
        <v>0</v>
      </c>
      <c r="I72" s="47">
        <f t="shared" si="0"/>
        <v>3202.9799999999996</v>
      </c>
    </row>
    <row r="73" spans="1:9" x14ac:dyDescent="0.3">
      <c r="A73" s="6" t="s">
        <v>84</v>
      </c>
      <c r="B73" s="70"/>
      <c r="C73" s="71"/>
      <c r="D73" s="22"/>
      <c r="E73" s="47">
        <v>0</v>
      </c>
      <c r="F73" s="47">
        <v>1205.3599999999999</v>
      </c>
      <c r="G73" s="61">
        <v>1120.6600000000001</v>
      </c>
      <c r="H73" s="47">
        <v>0</v>
      </c>
      <c r="I73" s="47">
        <f t="shared" si="0"/>
        <v>2326.02</v>
      </c>
    </row>
    <row r="74" spans="1:9" x14ac:dyDescent="0.3">
      <c r="A74" s="6" t="s">
        <v>54</v>
      </c>
      <c r="B74" s="22">
        <v>10000</v>
      </c>
      <c r="C74" s="57"/>
      <c r="D74" s="22">
        <v>0</v>
      </c>
      <c r="E74" s="47">
        <v>0</v>
      </c>
      <c r="F74" s="47">
        <v>0</v>
      </c>
      <c r="G74" s="61">
        <v>0</v>
      </c>
      <c r="H74" s="47">
        <v>803.34</v>
      </c>
      <c r="I74" s="47">
        <f t="shared" si="0"/>
        <v>803.34</v>
      </c>
    </row>
    <row r="75" spans="1:9" x14ac:dyDescent="0.3">
      <c r="A75" s="6" t="s">
        <v>87</v>
      </c>
      <c r="B75" s="22"/>
      <c r="C75" s="57"/>
      <c r="D75" s="22"/>
      <c r="E75" s="47">
        <v>0</v>
      </c>
      <c r="F75" s="47">
        <v>0</v>
      </c>
      <c r="G75" s="61">
        <v>16567.5</v>
      </c>
      <c r="H75" s="47">
        <v>0</v>
      </c>
      <c r="I75" s="47">
        <f t="shared" si="0"/>
        <v>16567.5</v>
      </c>
    </row>
    <row r="76" spans="1:9" x14ac:dyDescent="0.3">
      <c r="A76" s="2" t="s">
        <v>23</v>
      </c>
      <c r="B76" s="22"/>
      <c r="C76" s="40">
        <v>0</v>
      </c>
      <c r="D76" s="22"/>
      <c r="E76" s="47">
        <v>0</v>
      </c>
      <c r="F76" s="47">
        <v>0</v>
      </c>
      <c r="G76" s="61">
        <v>0</v>
      </c>
      <c r="H76" s="47">
        <v>0</v>
      </c>
      <c r="I76" s="47">
        <f t="shared" si="0"/>
        <v>0</v>
      </c>
    </row>
    <row r="77" spans="1:9" x14ac:dyDescent="0.3">
      <c r="A77" s="2" t="s">
        <v>17</v>
      </c>
      <c r="B77" s="22">
        <v>400</v>
      </c>
      <c r="C77" s="40">
        <v>100</v>
      </c>
      <c r="D77" s="22">
        <v>400</v>
      </c>
      <c r="E77" s="47">
        <v>100</v>
      </c>
      <c r="F77" s="47">
        <v>50</v>
      </c>
      <c r="G77" s="61">
        <v>200</v>
      </c>
      <c r="H77" s="47">
        <v>0</v>
      </c>
      <c r="I77" s="47">
        <f t="shared" si="0"/>
        <v>350</v>
      </c>
    </row>
    <row r="78" spans="1:9" x14ac:dyDescent="0.3">
      <c r="A78" s="2" t="s">
        <v>19</v>
      </c>
      <c r="B78" s="24">
        <v>2500</v>
      </c>
      <c r="C78" s="40">
        <v>1756.4</v>
      </c>
      <c r="D78" s="24">
        <v>2500</v>
      </c>
      <c r="E78" s="34">
        <f>SUM(E79:E82)</f>
        <v>283.06</v>
      </c>
      <c r="F78" s="34">
        <f>SUM(F79:F82)</f>
        <v>949.12999999999988</v>
      </c>
      <c r="G78" s="34">
        <v>129.49</v>
      </c>
      <c r="H78" s="34">
        <v>407.87</v>
      </c>
      <c r="I78" s="47">
        <f t="shared" si="0"/>
        <v>1769.5499999999997</v>
      </c>
    </row>
    <row r="79" spans="1:9" x14ac:dyDescent="0.3">
      <c r="A79" s="2" t="s">
        <v>28</v>
      </c>
      <c r="B79" s="29"/>
      <c r="C79" s="43"/>
      <c r="D79" s="29"/>
      <c r="E79" s="51">
        <v>62.8</v>
      </c>
      <c r="F79" s="51">
        <v>568</v>
      </c>
      <c r="G79" s="62">
        <v>74.75</v>
      </c>
      <c r="H79" s="51">
        <v>161.03</v>
      </c>
      <c r="I79" s="47">
        <f t="shared" si="0"/>
        <v>866.57999999999993</v>
      </c>
    </row>
    <row r="80" spans="1:9" x14ac:dyDescent="0.3">
      <c r="A80" s="2" t="s">
        <v>29</v>
      </c>
      <c r="B80" s="29"/>
      <c r="C80" s="43"/>
      <c r="D80" s="29"/>
      <c r="E80" s="51">
        <v>100.03</v>
      </c>
      <c r="F80" s="51">
        <v>48.51</v>
      </c>
      <c r="G80" s="62">
        <v>0</v>
      </c>
      <c r="H80" s="51">
        <v>68.52</v>
      </c>
      <c r="I80" s="47">
        <f t="shared" si="0"/>
        <v>217.06</v>
      </c>
    </row>
    <row r="81" spans="1:9" x14ac:dyDescent="0.3">
      <c r="A81" s="2" t="s">
        <v>30</v>
      </c>
      <c r="B81" s="29"/>
      <c r="C81" s="43"/>
      <c r="D81" s="29"/>
      <c r="E81" s="51">
        <v>27.77</v>
      </c>
      <c r="F81" s="51">
        <v>58.66</v>
      </c>
      <c r="G81" s="62">
        <v>50.92</v>
      </c>
      <c r="H81" s="51">
        <v>59.41</v>
      </c>
      <c r="I81" s="47">
        <f t="shared" si="0"/>
        <v>196.76</v>
      </c>
    </row>
    <row r="82" spans="1:9" x14ac:dyDescent="0.3">
      <c r="A82" s="2" t="s">
        <v>31</v>
      </c>
      <c r="B82" s="29"/>
      <c r="C82" s="43"/>
      <c r="D82" s="29"/>
      <c r="E82" s="51">
        <v>92.46</v>
      </c>
      <c r="F82" s="51">
        <v>273.95999999999998</v>
      </c>
      <c r="G82" s="62">
        <v>3.82</v>
      </c>
      <c r="H82" s="51">
        <v>118.91</v>
      </c>
      <c r="I82" s="47">
        <f t="shared" ref="I82:I86" si="6">SUM(E82:H82)</f>
        <v>489.15</v>
      </c>
    </row>
    <row r="83" spans="1:9" x14ac:dyDescent="0.3">
      <c r="A83" s="2" t="s">
        <v>12</v>
      </c>
      <c r="B83" s="22">
        <v>4000</v>
      </c>
      <c r="C83" s="40">
        <v>3700.29</v>
      </c>
      <c r="D83" s="22">
        <v>4000</v>
      </c>
      <c r="E83" s="47">
        <v>637</v>
      </c>
      <c r="F83" s="47">
        <v>1135.03</v>
      </c>
      <c r="G83" s="61">
        <v>1110.77</v>
      </c>
      <c r="H83" s="47">
        <v>1580.66</v>
      </c>
      <c r="I83" s="47">
        <f t="shared" si="6"/>
        <v>4463.46</v>
      </c>
    </row>
    <row r="84" spans="1:9" ht="19.5" thickBot="1" x14ac:dyDescent="0.35">
      <c r="A84" s="11" t="s">
        <v>65</v>
      </c>
      <c r="B84" s="26"/>
      <c r="C84" s="40">
        <v>982</v>
      </c>
      <c r="D84" s="26"/>
      <c r="E84" s="48">
        <v>0</v>
      </c>
      <c r="F84" s="48">
        <v>0</v>
      </c>
      <c r="G84" s="61">
        <v>0</v>
      </c>
      <c r="H84" s="48">
        <v>0</v>
      </c>
      <c r="I84" s="48">
        <f t="shared" si="6"/>
        <v>0</v>
      </c>
    </row>
    <row r="85" spans="1:9" s="1" customFormat="1" ht="19.5" thickBot="1" x14ac:dyDescent="0.35">
      <c r="A85" s="14" t="s">
        <v>64</v>
      </c>
      <c r="B85" s="30"/>
      <c r="C85" s="37">
        <f>SUM(C38:C84)-C55</f>
        <v>27807.290000000005</v>
      </c>
      <c r="D85" s="66">
        <f>SUM(D38:D84)-D55</f>
        <v>36516</v>
      </c>
      <c r="E85" s="52">
        <f>SUM(E38:E84)-E55-E78</f>
        <v>11114.43</v>
      </c>
      <c r="F85" s="52">
        <f>SUM(F38:F84)-F55-F78</f>
        <v>10380.26</v>
      </c>
      <c r="G85" s="52">
        <f>SUM(G38:G84)-G55-G78</f>
        <v>32011.75</v>
      </c>
      <c r="H85" s="52">
        <f>SUM(H38:H84)-H55-H78</f>
        <v>10455.66</v>
      </c>
      <c r="I85" s="52">
        <f>SUM(I38:I84)-I55-I78</f>
        <v>63962.099999999991</v>
      </c>
    </row>
    <row r="86" spans="1:9" ht="19.5" thickBot="1" x14ac:dyDescent="0.35">
      <c r="A86" s="6" t="s">
        <v>37</v>
      </c>
      <c r="B86" s="31"/>
      <c r="C86" s="44">
        <v>2966.79</v>
      </c>
      <c r="D86" s="30"/>
      <c r="E86" s="53">
        <v>1116.96</v>
      </c>
      <c r="F86" s="53">
        <v>1386.12</v>
      </c>
      <c r="G86" s="53">
        <v>5230.91</v>
      </c>
      <c r="H86" s="53">
        <v>889.81</v>
      </c>
      <c r="I86" s="61">
        <f t="shared" si="6"/>
        <v>8623.7999999999993</v>
      </c>
    </row>
    <row r="87" spans="1:9" s="1" customFormat="1" ht="19.5" thickBot="1" x14ac:dyDescent="0.35">
      <c r="A87" s="4" t="s">
        <v>38</v>
      </c>
      <c r="B87" s="32">
        <f>SUM(B38:B84)-B55</f>
        <v>56250</v>
      </c>
      <c r="C87" s="45">
        <f>SUM(C85+C86)</f>
        <v>30774.080000000005</v>
      </c>
      <c r="D87" s="65">
        <f>SUM(D85+D86)</f>
        <v>36516</v>
      </c>
      <c r="E87" s="54">
        <f>SUM(E85:E86)</f>
        <v>12231.39</v>
      </c>
      <c r="F87" s="54">
        <f t="shared" ref="F87:I87" si="7">SUM(F85:F86)</f>
        <v>11766.380000000001</v>
      </c>
      <c r="G87" s="54">
        <f t="shared" si="7"/>
        <v>37242.660000000003</v>
      </c>
      <c r="H87" s="54">
        <f t="shared" si="7"/>
        <v>11345.47</v>
      </c>
      <c r="I87" s="54">
        <f t="shared" si="7"/>
        <v>72585.899999999994</v>
      </c>
    </row>
    <row r="88" spans="1:9" x14ac:dyDescent="0.3">
      <c r="B88" s="18"/>
    </row>
  </sheetData>
  <sortState ref="A33:E77">
    <sortCondition ref="A7:A23"/>
  </sortState>
  <mergeCells count="4">
    <mergeCell ref="B3:C3"/>
    <mergeCell ref="A1:E1"/>
    <mergeCell ref="A2:E2"/>
    <mergeCell ref="D3:I3"/>
  </mergeCells>
  <phoneticPr fontId="1" type="noConversion"/>
  <printOptions gridLines="1"/>
  <pageMargins left="0.70866141732283472" right="0.70866141732283472" top="0.74803149606299213" bottom="0.74803149606299213" header="0.31496062992125984" footer="0.31496062992125984"/>
  <pageSetup paperSize="9" scale="62" fitToHeight="0" orientation="landscape" horizontalDpi="4294967293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Florey</dc:creator>
  <cp:lastModifiedBy>Tina Brock</cp:lastModifiedBy>
  <cp:lastPrinted>2017-04-21T10:43:15Z</cp:lastPrinted>
  <dcterms:created xsi:type="dcterms:W3CDTF">2010-10-27T09:10:56Z</dcterms:created>
  <dcterms:modified xsi:type="dcterms:W3CDTF">2017-04-25T10:29:22Z</dcterms:modified>
</cp:coreProperties>
</file>